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nhoa Arpide\Downloads\DATOS CAPACIDADES WEB\"/>
    </mc:Choice>
  </mc:AlternateContent>
  <xr:revisionPtr revIDLastSave="0" documentId="8_{2198FBE1-06F2-4028-BCD4-EED1638D0936}" xr6:coauthVersionLast="47" xr6:coauthVersionMax="47" xr10:uidLastSave="{00000000-0000-0000-0000-000000000000}"/>
  <bookViews>
    <workbookView xWindow="-120" yWindow="-120" windowWidth="29040" windowHeight="15840" xr2:uid="{BBB59346-7DA5-4F4F-97CD-2BE66099090B}"/>
  </bookViews>
  <sheets>
    <sheet name="Mensual" sheetId="1" r:id="rId1"/>
  </sheets>
  <definedNames>
    <definedName name="_xlnm.Print_Area" localSheetId="0">Mensual!$A$1:$A$24</definedName>
    <definedName name="_xlnm.Print_Titles" localSheetId="0">Mensual!$A:$A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11" i="1" s="1"/>
  <c r="Q8" i="1"/>
  <c r="Q11" i="1" s="1"/>
  <c r="J8" i="1"/>
  <c r="J11" i="1" s="1"/>
  <c r="I8" i="1"/>
  <c r="I11" i="1" s="1"/>
  <c r="B8" i="1"/>
  <c r="B11" i="1" s="1"/>
  <c r="Y8" i="1"/>
  <c r="Y11" i="1" s="1"/>
  <c r="X8" i="1"/>
  <c r="X11" i="1" s="1"/>
  <c r="W8" i="1"/>
  <c r="W11" i="1" s="1"/>
  <c r="V8" i="1"/>
  <c r="V11" i="1" s="1"/>
  <c r="U8" i="1"/>
  <c r="U11" i="1" s="1"/>
  <c r="T8" i="1"/>
  <c r="T11" i="1" s="1"/>
  <c r="S8" i="1"/>
  <c r="S11" i="1" s="1"/>
  <c r="P8" i="1"/>
  <c r="P11" i="1" s="1"/>
  <c r="O8" i="1"/>
  <c r="O11" i="1" s="1"/>
  <c r="N8" i="1"/>
  <c r="N11" i="1" s="1"/>
  <c r="N14" i="1" s="1"/>
  <c r="M8" i="1"/>
  <c r="M11" i="1" s="1"/>
  <c r="L8" i="1"/>
  <c r="L11" i="1" s="1"/>
  <c r="K8" i="1"/>
  <c r="K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B4" i="1"/>
  <c r="C4" i="1" s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N2" i="1" l="1"/>
  <c r="Z2" i="1" s="1"/>
  <c r="AA2" i="1" l="1"/>
  <c r="AB2" i="1" l="1"/>
  <c r="Z8" i="1"/>
  <c r="Z11" i="1" s="1"/>
  <c r="Z14" i="1" s="1"/>
  <c r="AA8" i="1" l="1"/>
  <c r="AA11" i="1" s="1"/>
  <c r="AA14" i="1" s="1"/>
  <c r="AC2" i="1"/>
  <c r="AB8" i="1" l="1"/>
  <c r="AB11" i="1" s="1"/>
  <c r="AB14" i="1" s="1"/>
  <c r="AD2" i="1"/>
  <c r="AC8" i="1" l="1"/>
  <c r="AC11" i="1" s="1"/>
  <c r="AC14" i="1" s="1"/>
  <c r="AE2" i="1"/>
  <c r="AD8" i="1" l="1"/>
  <c r="AD11" i="1" s="1"/>
  <c r="AD14" i="1" s="1"/>
  <c r="AF2" i="1"/>
  <c r="AE8" i="1" l="1"/>
  <c r="AE11" i="1" s="1"/>
  <c r="AE14" i="1" s="1"/>
  <c r="AG2" i="1"/>
  <c r="AG8" i="1" s="1"/>
  <c r="AG11" i="1" s="1"/>
  <c r="AF8" i="1" l="1"/>
  <c r="AF11" i="1" s="1"/>
  <c r="AF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</author>
  </authors>
  <commentList>
    <comment ref="B6" authorId="0" shapeId="0" xr:uid="{8D3A657D-BB62-4D32-95CE-6A72BEB6539A}">
      <text>
        <r>
          <rPr>
            <b/>
            <sz val="9"/>
            <color indexed="81"/>
            <rFont val="Tahoma"/>
            <family val="2"/>
          </rPr>
          <t>Ampliación de capacidad autorizada por el GTS y el Ministerio</t>
        </r>
      </text>
    </comment>
  </commentList>
</comments>
</file>

<file path=xl/sharedStrings.xml><?xml version="1.0" encoding="utf-8"?>
<sst xmlns="http://schemas.openxmlformats.org/spreadsheetml/2006/main" count="21" uniqueCount="17">
  <si>
    <t>Capacidad de Cargadero de Cisternas</t>
  </si>
  <si>
    <t>Año</t>
  </si>
  <si>
    <r>
      <t>1</t>
    </r>
    <r>
      <rPr>
        <b/>
        <vertAlign val="superscript"/>
        <sz val="12"/>
        <color indexed="9"/>
        <rFont val="Univers"/>
        <family val="2"/>
      </rPr>
      <t>o</t>
    </r>
    <r>
      <rPr>
        <b/>
        <sz val="12"/>
        <color indexed="9"/>
        <rFont val="Univers"/>
        <family val="2"/>
      </rPr>
      <t xml:space="preserve"> trimestre</t>
    </r>
  </si>
  <si>
    <r>
      <t>2</t>
    </r>
    <r>
      <rPr>
        <b/>
        <vertAlign val="superscript"/>
        <sz val="12"/>
        <color indexed="9"/>
        <rFont val="Univers"/>
        <family val="2"/>
      </rPr>
      <t>o</t>
    </r>
    <r>
      <rPr>
        <b/>
        <sz val="12"/>
        <color indexed="9"/>
        <rFont val="Univers"/>
        <family val="2"/>
      </rPr>
      <t xml:space="preserve"> trimestre</t>
    </r>
  </si>
  <si>
    <r>
      <t>3</t>
    </r>
    <r>
      <rPr>
        <b/>
        <vertAlign val="superscript"/>
        <sz val="12"/>
        <color indexed="9"/>
        <rFont val="Univers"/>
        <family val="2"/>
      </rPr>
      <t xml:space="preserve">o </t>
    </r>
    <r>
      <rPr>
        <b/>
        <sz val="12"/>
        <color indexed="9"/>
        <rFont val="Univers"/>
        <family val="2"/>
      </rPr>
      <t>trimestre</t>
    </r>
  </si>
  <si>
    <r>
      <t>4</t>
    </r>
    <r>
      <rPr>
        <b/>
        <vertAlign val="superscript"/>
        <sz val="12"/>
        <color indexed="9"/>
        <rFont val="Univers"/>
        <family val="2"/>
      </rPr>
      <t>o</t>
    </r>
    <r>
      <rPr>
        <b/>
        <sz val="12"/>
        <color indexed="9"/>
        <rFont val="Univers"/>
        <family val="2"/>
      </rPr>
      <t xml:space="preserve"> trimestre</t>
    </r>
  </si>
  <si>
    <t>Trimestre</t>
  </si>
  <si>
    <t>Unidades: kWh/día</t>
  </si>
  <si>
    <t>Capacidad Total Nominal (*)</t>
  </si>
  <si>
    <t>Capacidad Mercado a Tarifa</t>
  </si>
  <si>
    <t>Capacidad Contratada:</t>
  </si>
  <si>
    <t>Contratos a Largo (&gt;=2años)</t>
  </si>
  <si>
    <t>Contratos a Corto (&lt;2años)</t>
  </si>
  <si>
    <t>Capacidad disponible (kWh/día) (*)</t>
  </si>
  <si>
    <t>Capacidad disponible adicional condicionada a la no existencia de prórrogas de los contratos</t>
  </si>
  <si>
    <t>Capacidad en tramitación (kWh/día)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</si>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</sst>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;@"/>
  </numFmts>
  <fonts count="8" x14ac:knownFonts="1">
    <font>
      <sz val="10"/>
      <name val="Arial"/>
      <family val="2"/>
    </font>
    <font>
      <b/>
      <sz val="20"/>
      <name val="Univers"/>
      <family val="2"/>
    </font>
    <font>
      <sz val="20"/>
      <name val="Univers"/>
      <family val="2"/>
    </font>
    <font>
      <sz val="12"/>
      <name val="Univers"/>
      <family val="2"/>
    </font>
    <font>
      <b/>
      <sz val="12"/>
      <name val="Univers"/>
      <family val="2"/>
    </font>
    <font>
      <b/>
      <sz val="12"/>
      <color indexed="9"/>
      <name val="Univers"/>
      <family val="2"/>
    </font>
    <font>
      <b/>
      <vertAlign val="superscript"/>
      <sz val="12"/>
      <color indexed="9"/>
      <name val="Univers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3" fillId="3" borderId="1" xfId="0" applyNumberFormat="1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wrapText="1"/>
    </xf>
    <xf numFmtId="0" fontId="4" fillId="2" borderId="0" xfId="0" applyFont="1" applyFill="1"/>
    <xf numFmtId="0" fontId="5" fillId="4" borderId="6" xfId="0" applyFont="1" applyFill="1" applyBorder="1" applyAlignment="1">
      <alignment horizontal="right"/>
    </xf>
    <xf numFmtId="0" fontId="5" fillId="4" borderId="3" xfId="0" applyFont="1" applyFill="1" applyBorder="1"/>
    <xf numFmtId="0" fontId="5" fillId="4" borderId="4" xfId="0" applyFont="1" applyFill="1" applyBorder="1"/>
    <xf numFmtId="0" fontId="5" fillId="4" borderId="2" xfId="0" applyFont="1" applyFill="1" applyBorder="1"/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2" borderId="0" xfId="0" applyFont="1" applyFill="1"/>
    <xf numFmtId="0" fontId="5" fillId="4" borderId="9" xfId="0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3" borderId="6" xfId="0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3" fontId="4" fillId="5" borderId="13" xfId="0" applyNumberFormat="1" applyFont="1" applyFill="1" applyBorder="1"/>
    <xf numFmtId="3" fontId="4" fillId="5" borderId="6" xfId="0" applyNumberFormat="1" applyFont="1" applyFill="1" applyBorder="1"/>
    <xf numFmtId="0" fontId="4" fillId="3" borderId="8" xfId="0" applyFont="1" applyFill="1" applyBorder="1"/>
    <xf numFmtId="3" fontId="4" fillId="3" borderId="14" xfId="0" applyNumberFormat="1" applyFont="1" applyFill="1" applyBorder="1"/>
    <xf numFmtId="3" fontId="4" fillId="3" borderId="15" xfId="0" applyNumberFormat="1" applyFont="1" applyFill="1" applyBorder="1"/>
    <xf numFmtId="3" fontId="4" fillId="3" borderId="16" xfId="0" applyNumberFormat="1" applyFont="1" applyFill="1" applyBorder="1"/>
    <xf numFmtId="3" fontId="4" fillId="3" borderId="17" xfId="0" applyNumberFormat="1" applyFont="1" applyFill="1" applyBorder="1"/>
    <xf numFmtId="3" fontId="4" fillId="3" borderId="8" xfId="0" applyNumberFormat="1" applyFont="1" applyFill="1" applyBorder="1"/>
    <xf numFmtId="0" fontId="3" fillId="3" borderId="8" xfId="0" applyFont="1" applyFill="1" applyBorder="1" applyAlignment="1">
      <alignment horizontal="left" indent="1"/>
    </xf>
    <xf numFmtId="3" fontId="3" fillId="3" borderId="14" xfId="0" applyNumberFormat="1" applyFont="1" applyFill="1" applyBorder="1"/>
    <xf numFmtId="3" fontId="3" fillId="3" borderId="15" xfId="0" applyNumberFormat="1" applyFont="1" applyFill="1" applyBorder="1"/>
    <xf numFmtId="3" fontId="3" fillId="3" borderId="16" xfId="0" applyNumberFormat="1" applyFont="1" applyFill="1" applyBorder="1"/>
    <xf numFmtId="3" fontId="3" fillId="3" borderId="17" xfId="0" applyNumberFormat="1" applyFont="1" applyFill="1" applyBorder="1"/>
    <xf numFmtId="3" fontId="3" fillId="3" borderId="8" xfId="0" applyNumberFormat="1" applyFont="1" applyFill="1" applyBorder="1"/>
    <xf numFmtId="3" fontId="3" fillId="3" borderId="18" xfId="0" applyNumberFormat="1" applyFont="1" applyFill="1" applyBorder="1"/>
    <xf numFmtId="3" fontId="3" fillId="3" borderId="19" xfId="0" applyNumberFormat="1" applyFont="1" applyFill="1" applyBorder="1"/>
    <xf numFmtId="3" fontId="3" fillId="3" borderId="20" xfId="0" applyNumberFormat="1" applyFont="1" applyFill="1" applyBorder="1"/>
    <xf numFmtId="3" fontId="3" fillId="3" borderId="21" xfId="0" applyNumberFormat="1" applyFont="1" applyFill="1" applyBorder="1"/>
    <xf numFmtId="0" fontId="5" fillId="4" borderId="1" xfId="0" applyFont="1" applyFill="1" applyBorder="1"/>
    <xf numFmtId="3" fontId="5" fillId="4" borderId="22" xfId="0" applyNumberFormat="1" applyFont="1" applyFill="1" applyBorder="1"/>
    <xf numFmtId="3" fontId="5" fillId="4" borderId="23" xfId="0" applyNumberFormat="1" applyFont="1" applyFill="1" applyBorder="1"/>
    <xf numFmtId="3" fontId="5" fillId="4" borderId="24" xfId="0" applyNumberFormat="1" applyFont="1" applyFill="1" applyBorder="1"/>
    <xf numFmtId="3" fontId="5" fillId="4" borderId="25" xfId="0" applyNumberFormat="1" applyFont="1" applyFill="1" applyBorder="1"/>
    <xf numFmtId="3" fontId="5" fillId="4" borderId="1" xfId="0" applyNumberFormat="1" applyFont="1" applyFill="1" applyBorder="1"/>
    <xf numFmtId="0" fontId="5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284389</xdr:rowOff>
    </xdr:to>
    <xdr:sp macro="" textlink="">
      <xdr:nvSpPr>
        <xdr:cNvPr id="2" name="Text Box 166">
          <a:extLst>
            <a:ext uri="{FF2B5EF4-FFF2-40B4-BE49-F238E27FC236}">
              <a16:creationId xmlns:a16="http://schemas.microsoft.com/office/drawing/2014/main" id="{40DC5EB8-FB50-4E53-9D4C-C56F4A6D2707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3" name="Text Box 166">
          <a:extLst>
            <a:ext uri="{FF2B5EF4-FFF2-40B4-BE49-F238E27FC236}">
              <a16:creationId xmlns:a16="http://schemas.microsoft.com/office/drawing/2014/main" id="{42E00A22-89E0-404E-8302-30B108A25085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4" name="Text Box 166">
          <a:extLst>
            <a:ext uri="{FF2B5EF4-FFF2-40B4-BE49-F238E27FC236}">
              <a16:creationId xmlns:a16="http://schemas.microsoft.com/office/drawing/2014/main" id="{DA1D0DB4-C21F-4739-993F-BFAF24B38B1A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5" name="Text Box 166">
          <a:extLst>
            <a:ext uri="{FF2B5EF4-FFF2-40B4-BE49-F238E27FC236}">
              <a16:creationId xmlns:a16="http://schemas.microsoft.com/office/drawing/2014/main" id="{E1F62B07-0F3F-44C3-8B87-8D9C4E65E6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6" name="Text Box 166">
          <a:extLst>
            <a:ext uri="{FF2B5EF4-FFF2-40B4-BE49-F238E27FC236}">
              <a16:creationId xmlns:a16="http://schemas.microsoft.com/office/drawing/2014/main" id="{D61356B3-2018-40F0-9418-C08EAF064991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7" name="Text Box 166">
          <a:extLst>
            <a:ext uri="{FF2B5EF4-FFF2-40B4-BE49-F238E27FC236}">
              <a16:creationId xmlns:a16="http://schemas.microsoft.com/office/drawing/2014/main" id="{C2972FBA-D9B1-494B-85CF-5B45EA38B9F4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8" name="Text Box 166">
          <a:extLst>
            <a:ext uri="{FF2B5EF4-FFF2-40B4-BE49-F238E27FC236}">
              <a16:creationId xmlns:a16="http://schemas.microsoft.com/office/drawing/2014/main" id="{DA3CEB9E-0D10-4F28-90AD-A0250272588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9" name="Text Box 166">
          <a:extLst>
            <a:ext uri="{FF2B5EF4-FFF2-40B4-BE49-F238E27FC236}">
              <a16:creationId xmlns:a16="http://schemas.microsoft.com/office/drawing/2014/main" id="{D8591F67-C540-4B03-BB20-C5F4422195D8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10" name="Text Box 166">
          <a:extLst>
            <a:ext uri="{FF2B5EF4-FFF2-40B4-BE49-F238E27FC236}">
              <a16:creationId xmlns:a16="http://schemas.microsoft.com/office/drawing/2014/main" id="{063D643A-5DED-4187-8B85-901F8FADB98B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11" name="Text Box 166">
          <a:extLst>
            <a:ext uri="{FF2B5EF4-FFF2-40B4-BE49-F238E27FC236}">
              <a16:creationId xmlns:a16="http://schemas.microsoft.com/office/drawing/2014/main" id="{CF9E57CE-20A7-4AF9-9CCA-EB947B13E003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12" name="Text Box 166">
          <a:extLst>
            <a:ext uri="{FF2B5EF4-FFF2-40B4-BE49-F238E27FC236}">
              <a16:creationId xmlns:a16="http://schemas.microsoft.com/office/drawing/2014/main" id="{FA307559-B882-4209-8A52-EAB5693CA66E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13" name="Text Box 166">
          <a:extLst>
            <a:ext uri="{FF2B5EF4-FFF2-40B4-BE49-F238E27FC236}">
              <a16:creationId xmlns:a16="http://schemas.microsoft.com/office/drawing/2014/main" id="{3209DE05-D8F6-43A3-8FEB-F991E9560FAB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14" name="Text Box 166">
          <a:extLst>
            <a:ext uri="{FF2B5EF4-FFF2-40B4-BE49-F238E27FC236}">
              <a16:creationId xmlns:a16="http://schemas.microsoft.com/office/drawing/2014/main" id="{55C9EC08-F0D5-40B2-AF16-D830395B6066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114300" cy="284389"/>
    <xdr:sp macro="" textlink="">
      <xdr:nvSpPr>
        <xdr:cNvPr id="15" name="Text Box 166">
          <a:extLst>
            <a:ext uri="{FF2B5EF4-FFF2-40B4-BE49-F238E27FC236}">
              <a16:creationId xmlns:a16="http://schemas.microsoft.com/office/drawing/2014/main" id="{EE92228B-0BF2-499C-BBE6-073FEBF4CA67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114300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E3E3-85B6-4181-BDA6-9C69F435F2EA}">
  <sheetPr>
    <pageSetUpPr fitToPage="1"/>
  </sheetPr>
  <dimension ref="A1:AG14"/>
  <sheetViews>
    <sheetView tabSelected="1" zoomScale="85" zoomScaleNormal="85" zoomScaleSheetLayoutView="50" workbookViewId="0">
      <pane xSplit="1" topLeftCell="B1" activePane="topRight" state="frozen"/>
      <selection pane="topRight" sqref="A1:AD1048576"/>
    </sheetView>
  </sheetViews>
  <sheetFormatPr baseColWidth="10" defaultColWidth="11.42578125" defaultRowHeight="15.75" x14ac:dyDescent="0.25"/>
  <cols>
    <col min="1" max="1" width="61.140625" style="15" customWidth="1"/>
    <col min="2" max="31" width="16.7109375" style="15" customWidth="1"/>
    <col min="32" max="32" width="17.140625" style="15" customWidth="1"/>
    <col min="33" max="33" width="16.7109375" style="15" customWidth="1"/>
    <col min="34" max="16384" width="11.42578125" style="15"/>
  </cols>
  <sheetData>
    <row r="1" spans="1:33" s="2" customFormat="1" ht="25.5" x14ac:dyDescent="0.35">
      <c r="A1" s="1" t="s">
        <v>0</v>
      </c>
    </row>
    <row r="2" spans="1:33" s="8" customFormat="1" x14ac:dyDescent="0.25">
      <c r="A2" s="3"/>
      <c r="B2" s="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4" t="str">
        <f>"AÑO "&amp;VALUE(RIGHT(B2,4))+1</f>
        <v>AÑO 2023</v>
      </c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7" t="str">
        <f>"AÑO "&amp;VALUE(RIGHT(N2,4))+1</f>
        <v>AÑO 2024</v>
      </c>
      <c r="AA2" s="7" t="str">
        <f>"AÑO "&amp;VALUE(RIGHT(Z2,4))+1</f>
        <v>AÑO 2025</v>
      </c>
      <c r="AB2" s="7" t="str">
        <f t="shared" ref="AB2:AG2" si="0">"AÑO "&amp;VALUE(RIGHT(AA2,4))+1</f>
        <v>AÑO 2026</v>
      </c>
      <c r="AC2" s="7" t="str">
        <f t="shared" si="0"/>
        <v>AÑO 2027</v>
      </c>
      <c r="AD2" s="7" t="str">
        <f t="shared" si="0"/>
        <v>AÑO 2028</v>
      </c>
      <c r="AE2" s="7" t="str">
        <f t="shared" si="0"/>
        <v>AÑO 2029</v>
      </c>
      <c r="AF2" s="7" t="str">
        <f t="shared" si="0"/>
        <v>AÑO 2030</v>
      </c>
      <c r="AG2" s="7" t="str">
        <f t="shared" si="0"/>
        <v>AÑO 2031</v>
      </c>
    </row>
    <row r="3" spans="1:33" ht="18" x14ac:dyDescent="0.25">
      <c r="A3" s="9" t="s">
        <v>1</v>
      </c>
      <c r="B3" s="10" t="s">
        <v>2</v>
      </c>
      <c r="C3" s="10"/>
      <c r="D3" s="11"/>
      <c r="E3" s="12" t="s">
        <v>3</v>
      </c>
      <c r="F3" s="10"/>
      <c r="G3" s="11"/>
      <c r="H3" s="12" t="s">
        <v>4</v>
      </c>
      <c r="I3" s="10"/>
      <c r="J3" s="11"/>
      <c r="K3" s="12" t="s">
        <v>5</v>
      </c>
      <c r="L3" s="10"/>
      <c r="M3" s="11"/>
      <c r="N3" s="12" t="s">
        <v>2</v>
      </c>
      <c r="O3" s="10"/>
      <c r="P3" s="11"/>
      <c r="Q3" s="12" t="s">
        <v>3</v>
      </c>
      <c r="R3" s="10"/>
      <c r="S3" s="11"/>
      <c r="T3" s="12" t="s">
        <v>4</v>
      </c>
      <c r="U3" s="10"/>
      <c r="V3" s="11"/>
      <c r="W3" s="12" t="s">
        <v>5</v>
      </c>
      <c r="X3" s="10"/>
      <c r="Y3" s="11"/>
      <c r="Z3" s="13"/>
      <c r="AA3" s="14"/>
      <c r="AB3" s="14"/>
      <c r="AC3" s="14"/>
      <c r="AD3" s="14"/>
      <c r="AE3" s="14"/>
      <c r="AF3" s="14"/>
      <c r="AG3" s="14"/>
    </row>
    <row r="4" spans="1:33" x14ac:dyDescent="0.25">
      <c r="A4" s="16" t="s">
        <v>6</v>
      </c>
      <c r="B4" s="17">
        <f>DATE(VALUE(RIGHT(B2,4)),1,1)</f>
        <v>44562</v>
      </c>
      <c r="C4" s="17">
        <f>DATE(YEAR(B4),MONTH(B4)+1,1)</f>
        <v>44593</v>
      </c>
      <c r="D4" s="17">
        <f t="shared" ref="D4:Y4" si="1">DATE(YEAR(C4),MONTH(C4)+1,1)</f>
        <v>44621</v>
      </c>
      <c r="E4" s="17">
        <f t="shared" si="1"/>
        <v>44652</v>
      </c>
      <c r="F4" s="17">
        <f t="shared" si="1"/>
        <v>44682</v>
      </c>
      <c r="G4" s="17">
        <f t="shared" si="1"/>
        <v>44713</v>
      </c>
      <c r="H4" s="17">
        <f t="shared" si="1"/>
        <v>44743</v>
      </c>
      <c r="I4" s="17">
        <f t="shared" si="1"/>
        <v>44774</v>
      </c>
      <c r="J4" s="17">
        <f t="shared" si="1"/>
        <v>44805</v>
      </c>
      <c r="K4" s="17">
        <f t="shared" si="1"/>
        <v>44835</v>
      </c>
      <c r="L4" s="17">
        <f t="shared" si="1"/>
        <v>44866</v>
      </c>
      <c r="M4" s="18">
        <f t="shared" si="1"/>
        <v>44896</v>
      </c>
      <c r="N4" s="19">
        <f t="shared" si="1"/>
        <v>44927</v>
      </c>
      <c r="O4" s="17">
        <f t="shared" si="1"/>
        <v>44958</v>
      </c>
      <c r="P4" s="17">
        <f t="shared" si="1"/>
        <v>44986</v>
      </c>
      <c r="Q4" s="17">
        <f t="shared" si="1"/>
        <v>45017</v>
      </c>
      <c r="R4" s="17">
        <f t="shared" si="1"/>
        <v>45047</v>
      </c>
      <c r="S4" s="17">
        <f t="shared" si="1"/>
        <v>45078</v>
      </c>
      <c r="T4" s="17">
        <f t="shared" si="1"/>
        <v>45108</v>
      </c>
      <c r="U4" s="17">
        <f t="shared" si="1"/>
        <v>45139</v>
      </c>
      <c r="V4" s="17">
        <f t="shared" si="1"/>
        <v>45170</v>
      </c>
      <c r="W4" s="17">
        <f t="shared" si="1"/>
        <v>45200</v>
      </c>
      <c r="X4" s="17">
        <f t="shared" si="1"/>
        <v>45231</v>
      </c>
      <c r="Y4" s="18">
        <f t="shared" si="1"/>
        <v>45261</v>
      </c>
      <c r="Z4" s="20"/>
      <c r="AA4" s="21"/>
      <c r="AB4" s="21"/>
      <c r="AC4" s="21"/>
      <c r="AD4" s="21"/>
      <c r="AE4" s="21"/>
      <c r="AF4" s="21"/>
      <c r="AG4" s="21"/>
    </row>
    <row r="5" spans="1:33" x14ac:dyDescent="0.25">
      <c r="A5" s="15" t="s">
        <v>7</v>
      </c>
    </row>
    <row r="6" spans="1:33" s="8" customFormat="1" x14ac:dyDescent="0.25">
      <c r="A6" s="22" t="s">
        <v>8</v>
      </c>
      <c r="B6" s="23">
        <v>5100000</v>
      </c>
      <c r="C6" s="23">
        <v>5100000</v>
      </c>
      <c r="D6" s="23">
        <v>5100000</v>
      </c>
      <c r="E6" s="23">
        <v>5100000</v>
      </c>
      <c r="F6" s="23">
        <v>5100000</v>
      </c>
      <c r="G6" s="23">
        <v>5100000</v>
      </c>
      <c r="H6" s="23">
        <v>5100000</v>
      </c>
      <c r="I6" s="23">
        <v>5100000</v>
      </c>
      <c r="J6" s="23">
        <v>5100000</v>
      </c>
      <c r="K6" s="23">
        <v>5100000</v>
      </c>
      <c r="L6" s="23">
        <v>5100000</v>
      </c>
      <c r="M6" s="24">
        <v>5100000</v>
      </c>
      <c r="N6" s="25">
        <v>5100000</v>
      </c>
      <c r="O6" s="23">
        <v>5100000</v>
      </c>
      <c r="P6" s="23">
        <v>5100000</v>
      </c>
      <c r="Q6" s="23">
        <v>5100000</v>
      </c>
      <c r="R6" s="23">
        <v>5100000</v>
      </c>
      <c r="S6" s="23">
        <v>5100000</v>
      </c>
      <c r="T6" s="23">
        <v>5100000</v>
      </c>
      <c r="U6" s="23">
        <v>5100000</v>
      </c>
      <c r="V6" s="23">
        <v>5100000</v>
      </c>
      <c r="W6" s="23">
        <v>5100000</v>
      </c>
      <c r="X6" s="23">
        <v>5100000</v>
      </c>
      <c r="Y6" s="24">
        <v>5100000</v>
      </c>
      <c r="Z6" s="26">
        <v>5100000</v>
      </c>
      <c r="AA6" s="26">
        <v>5100000</v>
      </c>
      <c r="AB6" s="26">
        <v>5100000</v>
      </c>
      <c r="AC6" s="26">
        <v>5100000</v>
      </c>
      <c r="AD6" s="26">
        <v>5100000</v>
      </c>
      <c r="AE6" s="26">
        <v>5100000</v>
      </c>
      <c r="AF6" s="26">
        <v>5100000</v>
      </c>
      <c r="AG6" s="26">
        <v>5100000</v>
      </c>
    </row>
    <row r="7" spans="1:33" s="8" customFormat="1" x14ac:dyDescent="0.25">
      <c r="A7" s="27" t="s">
        <v>9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31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  <c r="Z7" s="32"/>
      <c r="AA7" s="32"/>
      <c r="AB7" s="32"/>
      <c r="AC7" s="32"/>
      <c r="AD7" s="32"/>
      <c r="AE7" s="32"/>
      <c r="AF7" s="32"/>
      <c r="AG7" s="32"/>
    </row>
    <row r="8" spans="1:33" s="8" customFormat="1" x14ac:dyDescent="0.25">
      <c r="A8" s="27" t="s">
        <v>10</v>
      </c>
      <c r="B8" s="28">
        <f t="shared" ref="B8" si="2">SUM(B9:B10)</f>
        <v>4583449.7419354841</v>
      </c>
      <c r="C8" s="29">
        <f t="shared" ref="C8:AG8" si="3">SUM(C9:C10)</f>
        <v>4544998</v>
      </c>
      <c r="D8" s="29">
        <f t="shared" si="3"/>
        <v>4544998</v>
      </c>
      <c r="E8" s="29">
        <f t="shared" si="3"/>
        <v>4285000</v>
      </c>
      <c r="F8" s="29">
        <f t="shared" si="3"/>
        <v>4285000</v>
      </c>
      <c r="G8" s="29">
        <f t="shared" si="3"/>
        <v>4285000</v>
      </c>
      <c r="H8" s="29">
        <f t="shared" si="3"/>
        <v>4289000</v>
      </c>
      <c r="I8" s="29">
        <f t="shared" si="3"/>
        <v>4289000</v>
      </c>
      <c r="J8" s="29">
        <f t="shared" si="3"/>
        <v>4289000</v>
      </c>
      <c r="K8" s="29">
        <f t="shared" si="3"/>
        <v>3613637</v>
      </c>
      <c r="L8" s="29">
        <f t="shared" si="3"/>
        <v>3613637</v>
      </c>
      <c r="M8" s="30">
        <f t="shared" si="3"/>
        <v>3613637</v>
      </c>
      <c r="N8" s="31">
        <f t="shared" si="3"/>
        <v>1950000</v>
      </c>
      <c r="O8" s="29">
        <f t="shared" si="3"/>
        <v>1950000</v>
      </c>
      <c r="P8" s="29">
        <f t="shared" si="3"/>
        <v>1950000</v>
      </c>
      <c r="Q8" s="29">
        <f t="shared" si="3"/>
        <v>1950000</v>
      </c>
      <c r="R8" s="29">
        <f t="shared" si="3"/>
        <v>1950000</v>
      </c>
      <c r="S8" s="29">
        <f t="shared" si="3"/>
        <v>1950000</v>
      </c>
      <c r="T8" s="29">
        <f t="shared" si="3"/>
        <v>1950000</v>
      </c>
      <c r="U8" s="29">
        <f t="shared" si="3"/>
        <v>1950000</v>
      </c>
      <c r="V8" s="29">
        <f t="shared" si="3"/>
        <v>1950000</v>
      </c>
      <c r="W8" s="29">
        <f t="shared" si="3"/>
        <v>1900000</v>
      </c>
      <c r="X8" s="29">
        <f t="shared" si="3"/>
        <v>1900000</v>
      </c>
      <c r="Y8" s="30">
        <f t="shared" si="3"/>
        <v>1900000</v>
      </c>
      <c r="Z8" s="32">
        <f t="shared" si="3"/>
        <v>1900000</v>
      </c>
      <c r="AA8" s="32">
        <f t="shared" si="3"/>
        <v>0</v>
      </c>
      <c r="AB8" s="32">
        <f t="shared" si="3"/>
        <v>0</v>
      </c>
      <c r="AC8" s="32">
        <f t="shared" si="3"/>
        <v>0</v>
      </c>
      <c r="AD8" s="32">
        <f t="shared" si="3"/>
        <v>0</v>
      </c>
      <c r="AE8" s="32">
        <f t="shared" si="3"/>
        <v>0</v>
      </c>
      <c r="AF8" s="32">
        <f t="shared" si="3"/>
        <v>0</v>
      </c>
      <c r="AG8" s="32">
        <f t="shared" si="3"/>
        <v>0</v>
      </c>
    </row>
    <row r="9" spans="1:33" x14ac:dyDescent="0.25">
      <c r="A9" s="33" t="s">
        <v>11</v>
      </c>
      <c r="B9" s="34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6">
        <v>0</v>
      </c>
      <c r="N9" s="37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6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</row>
    <row r="10" spans="1:33" x14ac:dyDescent="0.25">
      <c r="A10" s="33" t="s">
        <v>12</v>
      </c>
      <c r="B10" s="39">
        <v>4583449.7419354841</v>
      </c>
      <c r="C10" s="40">
        <v>4544998</v>
      </c>
      <c r="D10" s="40">
        <v>4544998</v>
      </c>
      <c r="E10" s="40">
        <v>4285000</v>
      </c>
      <c r="F10" s="40">
        <v>4285000</v>
      </c>
      <c r="G10" s="40">
        <v>4285000</v>
      </c>
      <c r="H10" s="40">
        <v>4289000</v>
      </c>
      <c r="I10" s="40">
        <v>4289000</v>
      </c>
      <c r="J10" s="40">
        <v>4289000</v>
      </c>
      <c r="K10" s="40">
        <v>3613637</v>
      </c>
      <c r="L10" s="40">
        <v>3613637</v>
      </c>
      <c r="M10" s="41">
        <v>3613637</v>
      </c>
      <c r="N10" s="42">
        <v>1950000</v>
      </c>
      <c r="O10" s="40">
        <v>1950000</v>
      </c>
      <c r="P10" s="40">
        <v>1950000</v>
      </c>
      <c r="Q10" s="40">
        <v>1950000</v>
      </c>
      <c r="R10" s="40">
        <v>1950000</v>
      </c>
      <c r="S10" s="40">
        <v>1950000</v>
      </c>
      <c r="T10" s="40">
        <v>1950000</v>
      </c>
      <c r="U10" s="40">
        <v>1950000</v>
      </c>
      <c r="V10" s="40">
        <v>1950000</v>
      </c>
      <c r="W10" s="40">
        <v>1900000</v>
      </c>
      <c r="X10" s="40">
        <v>1900000</v>
      </c>
      <c r="Y10" s="40">
        <v>1900000</v>
      </c>
      <c r="Z10" s="38">
        <v>1900000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</row>
    <row r="11" spans="1:33" s="8" customFormat="1" x14ac:dyDescent="0.25">
      <c r="A11" s="43" t="s">
        <v>13</v>
      </c>
      <c r="B11" s="44">
        <f t="shared" ref="B11:AG11" si="4">+B6-B8</f>
        <v>516550.25806451589</v>
      </c>
      <c r="C11" s="45">
        <f t="shared" si="4"/>
        <v>555002</v>
      </c>
      <c r="D11" s="45">
        <f t="shared" si="4"/>
        <v>555002</v>
      </c>
      <c r="E11" s="45">
        <f t="shared" si="4"/>
        <v>815000</v>
      </c>
      <c r="F11" s="45">
        <f t="shared" si="4"/>
        <v>815000</v>
      </c>
      <c r="G11" s="45">
        <f t="shared" si="4"/>
        <v>815000</v>
      </c>
      <c r="H11" s="45">
        <f t="shared" si="4"/>
        <v>811000</v>
      </c>
      <c r="I11" s="45">
        <f t="shared" si="4"/>
        <v>811000</v>
      </c>
      <c r="J11" s="45">
        <f t="shared" si="4"/>
        <v>811000</v>
      </c>
      <c r="K11" s="45">
        <f t="shared" si="4"/>
        <v>1486363</v>
      </c>
      <c r="L11" s="45">
        <f t="shared" si="4"/>
        <v>1486363</v>
      </c>
      <c r="M11" s="46">
        <f t="shared" si="4"/>
        <v>1486363</v>
      </c>
      <c r="N11" s="47">
        <f t="shared" si="4"/>
        <v>3150000</v>
      </c>
      <c r="O11" s="45">
        <f t="shared" si="4"/>
        <v>3150000</v>
      </c>
      <c r="P11" s="45">
        <f t="shared" si="4"/>
        <v>3150000</v>
      </c>
      <c r="Q11" s="45">
        <f t="shared" si="4"/>
        <v>3150000</v>
      </c>
      <c r="R11" s="45">
        <f t="shared" si="4"/>
        <v>3150000</v>
      </c>
      <c r="S11" s="45">
        <f t="shared" si="4"/>
        <v>3150000</v>
      </c>
      <c r="T11" s="45">
        <f t="shared" si="4"/>
        <v>3150000</v>
      </c>
      <c r="U11" s="45">
        <f t="shared" si="4"/>
        <v>3150000</v>
      </c>
      <c r="V11" s="45">
        <f t="shared" si="4"/>
        <v>3150000</v>
      </c>
      <c r="W11" s="45">
        <f t="shared" si="4"/>
        <v>3200000</v>
      </c>
      <c r="X11" s="45">
        <f t="shared" si="4"/>
        <v>3200000</v>
      </c>
      <c r="Y11" s="46">
        <f t="shared" si="4"/>
        <v>3200000</v>
      </c>
      <c r="Z11" s="48">
        <f t="shared" si="4"/>
        <v>3200000</v>
      </c>
      <c r="AA11" s="48">
        <f t="shared" si="4"/>
        <v>5100000</v>
      </c>
      <c r="AB11" s="48">
        <f t="shared" si="4"/>
        <v>5100000</v>
      </c>
      <c r="AC11" s="48">
        <f t="shared" si="4"/>
        <v>5100000</v>
      </c>
      <c r="AD11" s="48">
        <f t="shared" si="4"/>
        <v>5100000</v>
      </c>
      <c r="AE11" s="48">
        <f t="shared" si="4"/>
        <v>5100000</v>
      </c>
      <c r="AF11" s="48">
        <f t="shared" si="4"/>
        <v>5100000</v>
      </c>
      <c r="AG11" s="48">
        <f t="shared" si="4"/>
        <v>5100000</v>
      </c>
    </row>
    <row r="12" spans="1:33" s="8" customFormat="1" ht="31.5" x14ac:dyDescent="0.25">
      <c r="A12" s="49" t="s">
        <v>14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48"/>
      <c r="AA12" s="48"/>
      <c r="AB12" s="48"/>
      <c r="AC12" s="48"/>
      <c r="AD12" s="48"/>
      <c r="AE12" s="48"/>
      <c r="AF12" s="48"/>
      <c r="AG12" s="48"/>
    </row>
    <row r="13" spans="1:33" s="8" customFormat="1" x14ac:dyDescent="0.25">
      <c r="A13" s="49" t="s">
        <v>15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  <c r="Z13" s="48"/>
      <c r="AA13" s="48"/>
      <c r="AB13" s="48"/>
      <c r="AC13" s="48"/>
      <c r="AD13" s="48"/>
      <c r="AE13" s="48"/>
      <c r="AF13" s="48"/>
      <c r="AG13" s="48"/>
    </row>
    <row r="14" spans="1:33" x14ac:dyDescent="0.25">
      <c r="N14" s="15" t="str">
        <f t="shared" ref="N14:AF14" si="5">+IF((N10+N11)=N6,"",FALSE)</f>
        <v/>
      </c>
      <c r="Z14" s="15" t="str">
        <f t="shared" si="5"/>
        <v/>
      </c>
      <c r="AA14" s="15" t="str">
        <f t="shared" si="5"/>
        <v/>
      </c>
      <c r="AB14" s="15" t="str">
        <f t="shared" si="5"/>
        <v/>
      </c>
      <c r="AC14" s="15" t="str">
        <f t="shared" si="5"/>
        <v/>
      </c>
      <c r="AD14" s="15" t="str">
        <f t="shared" si="5"/>
        <v/>
      </c>
      <c r="AE14" s="15" t="str">
        <f t="shared" si="5"/>
        <v/>
      </c>
      <c r="AF14" s="15" t="str">
        <f t="shared" si="5"/>
        <v/>
      </c>
    </row>
  </sheetData>
  <printOptions horizontalCentered="1"/>
  <pageMargins left="0.19685039370078741" right="0.47244094488188981" top="0.23622047244094491" bottom="0.23622047244094491" header="0" footer="0"/>
  <pageSetup paperSize="8" scale="75" orientation="landscape" r:id="rId1"/>
  <headerFooter alignWithMargins="0">
    <oddFooter>&amp;C&amp;D&amp;T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</vt:lpstr>
      <vt:lpstr>Mensual!Área_de_impresión</vt:lpstr>
      <vt:lpstr>Mensual!Títulos_a_imprimir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Reguero</dc:creator>
  <cp:lastModifiedBy>Ainhoa Arpide</cp:lastModifiedBy>
  <dcterms:created xsi:type="dcterms:W3CDTF">2022-01-18T13:36:48Z</dcterms:created>
  <dcterms:modified xsi:type="dcterms:W3CDTF">2022-01-24T08:11:31Z</dcterms:modified>
</cp:coreProperties>
</file>